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45" windowWidth="14805" windowHeight="777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'1КВ'!$A$1:$E$48</definedName>
    <definedName name="_xlnm.Print_Area" localSheetId="1">'2кв'!$A$1:$E$49</definedName>
    <definedName name="_xlnm.Print_Area" localSheetId="2">'3кв'!$A$1:$E$48</definedName>
    <definedName name="_xlnm.Print_Area" localSheetId="3">'4кв'!$A$1:$E$48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5" i="24" l="1"/>
  <c r="C13" i="24"/>
  <c r="C14" i="24"/>
  <c r="C12" i="24"/>
  <c r="C9" i="24"/>
  <c r="C8" i="24"/>
  <c r="C6" i="24"/>
  <c r="B43" i="23"/>
  <c r="C25" i="24"/>
  <c r="C16" i="24"/>
  <c r="C19" i="24"/>
  <c r="C10" i="24"/>
  <c r="B46" i="23"/>
  <c r="E23" i="23"/>
  <c r="E22" i="23"/>
  <c r="E26" i="23" s="1"/>
  <c r="B47" i="23" s="1"/>
  <c r="C20" i="24" l="1"/>
  <c r="B48" i="23"/>
  <c r="B46" i="22"/>
  <c r="B43" i="22"/>
  <c r="B47" i="21" l="1"/>
  <c r="E25" i="21"/>
  <c r="E23" i="22" l="1"/>
  <c r="E22" i="22"/>
  <c r="E23" i="21"/>
  <c r="E22" i="21"/>
  <c r="E27" i="21" l="1"/>
  <c r="B48" i="21" s="1"/>
  <c r="E26" i="22"/>
  <c r="B47" i="22" s="1"/>
  <c r="B48" i="22" s="1"/>
  <c r="E25" i="20" l="1"/>
  <c r="E23" i="20" l="1"/>
  <c r="E22" i="20"/>
  <c r="E26" i="20" s="1"/>
  <c r="B47" i="20" l="1"/>
  <c r="B48" i="20" s="1"/>
  <c r="B44" i="21" s="1"/>
  <c r="B49" i="21" s="1"/>
</calcChain>
</file>

<file path=xl/sharedStrings.xml><?xml version="1.0" encoding="utf-8"?>
<sst xmlns="http://schemas.openxmlformats.org/spreadsheetml/2006/main" count="254" uniqueCount="95">
  <si>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</si>
  <si>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</si>
  <si>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</si>
  <si>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</si>
  <si>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</si>
  <si>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</si>
  <si>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</si>
  <si>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</si>
  <si>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</si>
  <si>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</si>
  <si>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</si>
  <si>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</si>
  <si>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</si>
  <si>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</si>
  <si>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</si>
  <si>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</si>
  <si>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</si>
  <si>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</si>
  <si>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</si>
  <si>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</si>
  <si>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</si>
  <si>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</si>
  <si>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</si>
  <si>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</si>
  <si>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</si>
  <si>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168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</si>
  <si>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Лозового Александра Васильевича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</si>
  <si>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№22 от 27.03.2013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</si>
  <si>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№22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</si>
  <si>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</si>
  <si>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</si>
  <si>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Лозового А.В.</t>
  </si>
  <si>
    <t>Стоимость материалов</t>
  </si>
  <si>
    <t>1 квартал</t>
  </si>
  <si>
    <t>руб.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</si>
  <si>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</si>
  <si>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</si>
  <si>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</si>
  <si>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</si>
  <si>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</si>
  <si>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</si>
  <si>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</si>
  <si>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</si>
  <si>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Предъявлено населению 15759,63</t>
  </si>
  <si>
    <t>ч/ч</t>
  </si>
  <si>
    <t>за 1 квартал 2023 года</t>
  </si>
  <si>
    <t>"31" 03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</si>
  <si>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</si>
  <si>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Установка счетчика на полив</t>
  </si>
  <si>
    <t>март</t>
  </si>
  <si>
    <t xml:space="preserve">           2. Всего за период с "01" 01 2023 г. по "31" 03 2023 г. выполнено работ (оказано услуг) на общую сумму четырнадцать тысяч девятьсот двадцать девять рублей 01 копейка</t>
  </si>
  <si>
    <t>Исполнитель - ООО ЖКХ "Локомотив", в лице директора  Бовкун А.А.</t>
  </si>
  <si>
    <t>Общая площадь квартир - 277,8 м2</t>
  </si>
  <si>
    <t>интернет Ростелеком</t>
  </si>
  <si>
    <t>за 2 квартал 2023 года</t>
  </si>
  <si>
    <t>"30" 06  2023 г.</t>
  </si>
  <si>
    <t>2 квартал</t>
  </si>
  <si>
    <t>за 3 квартал 2023 года</t>
  </si>
  <si>
    <t>"30" 09  2023 г.</t>
  </si>
  <si>
    <t>3 квартал</t>
  </si>
  <si>
    <t>апрель</t>
  </si>
  <si>
    <t>Установка, покраска короба для водяного счетчика</t>
  </si>
  <si>
    <t xml:space="preserve">           2. Всего за период с "01" 04 2023 г. по "30" 06 2023 г. выполнено работ (оказано услуг) на общую сумму шестнадцать тысяч семьсот восемь рублей 51 копейка</t>
  </si>
  <si>
    <t xml:space="preserve">           2. Всего за период с "01" 07 2023 г. по "30" 09 2023 г. выполнено работ (оказано услуг) на общую сумму шестнадцать тысяч сто девяносто три рубля 27 копеек.</t>
  </si>
  <si>
    <t>Предъявлено населению 17634,78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</si>
  <si>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</si>
  <si>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</si>
  <si>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</si>
  <si>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</si>
  <si>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</si>
  <si>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</si>
  <si>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</si>
  <si>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</si>
  <si>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</si>
  <si>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</si>
  <si>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</si>
  <si>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</si>
  <si>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</si>
  <si>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</si>
  <si>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</si>
  <si>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</si>
  <si>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</si>
  <si>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</si>
  <si>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</si>
  <si>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</si>
  <si>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</si>
  <si>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</si>
  <si>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</si>
  <si>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</si>
  <si>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</si>
  <si>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</si>
  <si>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пятнадцать тысяч девятьсот двадцать шесть рублей 27 копеек.</t>
  </si>
  <si>
    <t>по ж.д. ул. Пролетарская, д. 168</t>
  </si>
  <si>
    <t>Начислено всего66788,82</t>
  </si>
  <si>
    <t>Непредвиденные работы 7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</si>
</sst>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1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3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5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B47" sqref="B47"/>
    </sheetView>
  </sheetViews>
  <sheetFormatPr defaultColWidth="9.140625" defaultRowHeight="15" x14ac:dyDescent="0.2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31" t="s">
        <v>11</v>
      </c>
      <c r="B1" s="31"/>
      <c r="C1" s="31"/>
      <c r="D1" s="31"/>
      <c r="E1" s="31"/>
    </row>
    <row r="2" spans="1:5" ht="39.75" customHeight="1" x14ac:dyDescent="0.25">
      <c r="A2" s="32" t="s">
        <v>12</v>
      </c>
      <c r="B2" s="33"/>
      <c r="C2" s="33"/>
      <c r="D2" s="33"/>
      <c r="E2" s="33"/>
    </row>
    <row r="3" spans="1:5" x14ac:dyDescent="0.25">
      <c r="A3" s="34" t="s">
        <v>45</v>
      </c>
      <c r="B3" s="34"/>
      <c r="C3" s="34"/>
      <c r="D3" s="34"/>
      <c r="E3" s="34"/>
    </row>
    <row r="4" spans="1:5" s="1" customFormat="1" ht="15.75" x14ac:dyDescent="0.25">
      <c r="A4" s="21" t="s">
        <v>13</v>
      </c>
      <c r="B4" s="4"/>
      <c r="C4" s="4"/>
      <c r="D4" s="35" t="s">
        <v>46</v>
      </c>
      <c r="E4" s="35"/>
    </row>
    <row r="5" spans="1:5" x14ac:dyDescent="0.25">
      <c r="A5" s="23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ht="17.25" customHeight="1" x14ac:dyDescent="0.25">
      <c r="A7" s="30" t="s">
        <v>25</v>
      </c>
      <c r="B7" s="30"/>
      <c r="C7" s="30"/>
      <c r="D7" s="30"/>
      <c r="E7" s="30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36" t="s">
        <v>26</v>
      </c>
      <c r="B9" s="36"/>
      <c r="C9" s="36"/>
      <c r="D9" s="36"/>
      <c r="E9" s="36"/>
    </row>
    <row r="10" spans="1:5" ht="26.25" customHeight="1" x14ac:dyDescent="0.25">
      <c r="A10" s="39" t="s">
        <v>14</v>
      </c>
      <c r="B10" s="40"/>
      <c r="C10" s="40"/>
      <c r="D10" s="40"/>
      <c r="E10" s="40"/>
    </row>
    <row r="11" spans="1:5" ht="30.75" customHeight="1" x14ac:dyDescent="0.25">
      <c r="A11" s="36" t="s">
        <v>27</v>
      </c>
      <c r="B11" s="36"/>
      <c r="C11" s="36"/>
      <c r="D11" s="36"/>
      <c r="E11" s="36"/>
    </row>
    <row r="12" spans="1:5" ht="18.7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6" t="s">
        <v>22</v>
      </c>
      <c r="B13" s="36"/>
      <c r="C13" s="36"/>
      <c r="D13" s="36"/>
      <c r="E13" s="36"/>
    </row>
    <row r="14" spans="1:5" x14ac:dyDescent="0.25">
      <c r="A14" s="38" t="s">
        <v>2</v>
      </c>
      <c r="B14" s="41"/>
      <c r="C14" s="41"/>
      <c r="D14" s="41"/>
      <c r="E14" s="41"/>
    </row>
    <row r="15" spans="1:5" x14ac:dyDescent="0.25">
      <c r="A15" s="36" t="s">
        <v>47</v>
      </c>
      <c r="B15" s="36"/>
      <c r="C15" s="36"/>
      <c r="D15" s="36"/>
      <c r="E15" s="36"/>
    </row>
    <row r="16" spans="1:5" x14ac:dyDescent="0.25">
      <c r="A16" s="38" t="s">
        <v>16</v>
      </c>
      <c r="B16" s="41"/>
      <c r="C16" s="41"/>
      <c r="D16" s="41"/>
      <c r="E16" s="41"/>
    </row>
    <row r="17" spans="1:8" ht="28.15" customHeight="1" x14ac:dyDescent="0.25">
      <c r="A17" s="36" t="s">
        <v>17</v>
      </c>
      <c r="B17" s="36"/>
      <c r="C17" s="36"/>
      <c r="D17" s="36"/>
      <c r="E17" s="36"/>
    </row>
    <row r="18" spans="1:8" ht="60.6" customHeight="1" x14ac:dyDescent="0.25">
      <c r="A18" s="36" t="s">
        <v>28</v>
      </c>
      <c r="B18" s="36"/>
      <c r="C18" s="36"/>
      <c r="D18" s="36"/>
      <c r="E18" s="36"/>
    </row>
    <row r="19" spans="1:8" ht="33.75" customHeight="1" x14ac:dyDescent="0.25">
      <c r="A19" s="37" t="s">
        <v>29</v>
      </c>
      <c r="B19" s="37"/>
      <c r="C19" s="37"/>
      <c r="D19" s="37"/>
      <c r="E19" s="37"/>
    </row>
    <row r="20" spans="1:8" x14ac:dyDescent="0.25">
      <c r="A20" s="37"/>
      <c r="B20" s="37"/>
      <c r="C20" s="37"/>
      <c r="D20" s="37"/>
      <c r="E20" s="37"/>
      <c r="F20" s="2">
        <v>277.8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42</v>
      </c>
      <c r="B22" s="8" t="s">
        <v>40</v>
      </c>
      <c r="C22" s="3" t="s">
        <v>4</v>
      </c>
      <c r="D22" s="3">
        <v>13.19</v>
      </c>
      <c r="E22" s="7">
        <f>D22*F20*G20</f>
        <v>10992.545999999998</v>
      </c>
    </row>
    <row r="23" spans="1:8" x14ac:dyDescent="0.25">
      <c r="A23" s="6" t="s">
        <v>41</v>
      </c>
      <c r="B23" s="8" t="s">
        <v>23</v>
      </c>
      <c r="C23" s="3" t="s">
        <v>4</v>
      </c>
      <c r="D23" s="3">
        <v>3.9</v>
      </c>
      <c r="E23" s="7">
        <f>D23*F20*3</f>
        <v>3250.26</v>
      </c>
    </row>
    <row r="24" spans="1:8" x14ac:dyDescent="0.25">
      <c r="A24" s="6" t="s">
        <v>32</v>
      </c>
      <c r="B24" s="8" t="s">
        <v>33</v>
      </c>
      <c r="C24" s="3" t="s">
        <v>34</v>
      </c>
      <c r="D24" s="3"/>
      <c r="E24" s="7">
        <v>45</v>
      </c>
    </row>
    <row r="25" spans="1:8" ht="15.75" x14ac:dyDescent="0.25">
      <c r="A25" s="24" t="s">
        <v>48</v>
      </c>
      <c r="B25" s="8" t="s">
        <v>49</v>
      </c>
      <c r="C25" s="3" t="s">
        <v>44</v>
      </c>
      <c r="D25" s="3">
        <v>3</v>
      </c>
      <c r="E25" s="7">
        <f>235.95*3</f>
        <v>707.84999999999991</v>
      </c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14995.655999999999</v>
      </c>
    </row>
    <row r="28" spans="1:8" ht="29.25" customHeight="1" x14ac:dyDescent="0.25">
      <c r="A28" s="43" t="s">
        <v>50</v>
      </c>
      <c r="B28" s="43"/>
      <c r="C28" s="43"/>
      <c r="D28" s="43"/>
      <c r="E28" s="43"/>
    </row>
    <row r="29" spans="1:8" ht="29.25" customHeight="1" x14ac:dyDescent="0.25">
      <c r="A29" s="36" t="s">
        <v>21</v>
      </c>
      <c r="B29" s="36"/>
      <c r="C29" s="36"/>
      <c r="D29" s="36"/>
      <c r="E29" s="36"/>
    </row>
    <row r="30" spans="1:8" ht="18" customHeight="1" x14ac:dyDescent="0.25">
      <c r="A30" s="36" t="s">
        <v>20</v>
      </c>
      <c r="B30" s="36"/>
      <c r="C30" s="36"/>
      <c r="D30" s="36"/>
      <c r="E30" s="36"/>
      <c r="F30" s="13"/>
      <c r="G30" s="13"/>
      <c r="H30" s="14"/>
    </row>
    <row r="31" spans="1:8" ht="36.75" customHeight="1" x14ac:dyDescent="0.25">
      <c r="A31" s="36" t="s">
        <v>30</v>
      </c>
      <c r="B31" s="36"/>
      <c r="C31" s="36"/>
      <c r="D31" s="36"/>
      <c r="E31" s="36"/>
    </row>
    <row r="32" spans="1:8" x14ac:dyDescent="0.25">
      <c r="A32" s="36" t="s">
        <v>18</v>
      </c>
      <c r="B32" s="36"/>
      <c r="C32" s="36"/>
      <c r="D32" s="36"/>
      <c r="E32" s="36"/>
    </row>
    <row r="33" spans="1:5" x14ac:dyDescent="0.25">
      <c r="A33" s="44" t="s">
        <v>5</v>
      </c>
      <c r="B33" s="44"/>
      <c r="C33" s="44"/>
      <c r="D33" s="44"/>
      <c r="E33" s="44"/>
    </row>
    <row r="34" spans="1:5" x14ac:dyDescent="0.25">
      <c r="A34" s="36" t="s">
        <v>18</v>
      </c>
      <c r="B34" s="36"/>
      <c r="C34" s="36"/>
      <c r="D34" s="36"/>
      <c r="E34" s="36"/>
    </row>
    <row r="35" spans="1:5" x14ac:dyDescent="0.25">
      <c r="A35" s="45" t="s">
        <v>51</v>
      </c>
      <c r="B35" s="45"/>
      <c r="C35" s="45"/>
      <c r="D35" s="45"/>
      <c r="E35" s="45"/>
    </row>
    <row r="36" spans="1:5" x14ac:dyDescent="0.25">
      <c r="B36" s="42" t="s">
        <v>19</v>
      </c>
      <c r="C36" s="42"/>
      <c r="D36" s="42"/>
      <c r="E36" s="5" t="s">
        <v>6</v>
      </c>
    </row>
    <row r="37" spans="1:5" x14ac:dyDescent="0.25">
      <c r="A37" s="22"/>
      <c r="B37" s="22"/>
      <c r="C37" s="22"/>
      <c r="D37" s="22"/>
      <c r="E37" s="22"/>
    </row>
    <row r="38" spans="1:5" x14ac:dyDescent="0.25">
      <c r="A38" s="45" t="s">
        <v>31</v>
      </c>
      <c r="B38" s="45"/>
      <c r="C38" s="45"/>
      <c r="D38" s="45"/>
      <c r="E38" s="45"/>
    </row>
    <row r="39" spans="1:5" x14ac:dyDescent="0.25">
      <c r="B39" s="42" t="s">
        <v>19</v>
      </c>
      <c r="C39" s="42"/>
      <c r="D39" s="42"/>
      <c r="E39" s="5" t="s">
        <v>6</v>
      </c>
    </row>
    <row r="41" spans="1:5" x14ac:dyDescent="0.25">
      <c r="A41" s="2" t="s">
        <v>52</v>
      </c>
    </row>
    <row r="42" spans="1:5" x14ac:dyDescent="0.25">
      <c r="A42" s="13" t="s">
        <v>35</v>
      </c>
    </row>
    <row r="43" spans="1:5" x14ac:dyDescent="0.25">
      <c r="A43" s="2" t="s">
        <v>39</v>
      </c>
      <c r="B43" s="15">
        <v>-9535.4599999999991</v>
      </c>
    </row>
    <row r="44" spans="1:5" x14ac:dyDescent="0.25">
      <c r="A44" s="17" t="s">
        <v>43</v>
      </c>
      <c r="B44" s="16"/>
    </row>
    <row r="45" spans="1:5" x14ac:dyDescent="0.25">
      <c r="A45" s="2" t="s">
        <v>36</v>
      </c>
      <c r="B45" s="16">
        <v>15759.63</v>
      </c>
    </row>
    <row r="46" spans="1:5" x14ac:dyDescent="0.25">
      <c r="A46" s="2" t="s">
        <v>53</v>
      </c>
      <c r="B46" s="16">
        <v>1350</v>
      </c>
    </row>
    <row r="47" spans="1:5" ht="27.75" x14ac:dyDescent="0.25">
      <c r="A47" s="19" t="s">
        <v>38</v>
      </c>
      <c r="B47" s="16">
        <f>E26</f>
        <v>14995.655999999999</v>
      </c>
    </row>
    <row r="48" spans="1:5" x14ac:dyDescent="0.25">
      <c r="A48" s="13" t="s">
        <v>37</v>
      </c>
      <c r="B48" s="18">
        <f>B43+B45+B46-B47</f>
        <v>-7421.485999999999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1" zoomScaleSheetLayoutView="100" workbookViewId="0">
      <selection activeCell="B48" sqref="B48"/>
    </sheetView>
  </sheetViews>
  <sheetFormatPr defaultColWidth="9.140625" defaultRowHeight="15" x14ac:dyDescent="0.2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31" t="s">
        <v>11</v>
      </c>
      <c r="B1" s="31"/>
      <c r="C1" s="31"/>
      <c r="D1" s="31"/>
      <c r="E1" s="31"/>
    </row>
    <row r="2" spans="1:5" ht="39.75" customHeight="1" x14ac:dyDescent="0.25">
      <c r="A2" s="32" t="s">
        <v>12</v>
      </c>
      <c r="B2" s="33"/>
      <c r="C2" s="33"/>
      <c r="D2" s="33"/>
      <c r="E2" s="33"/>
    </row>
    <row r="3" spans="1:5" x14ac:dyDescent="0.25">
      <c r="A3" s="34" t="s">
        <v>54</v>
      </c>
      <c r="B3" s="34"/>
      <c r="C3" s="34"/>
      <c r="D3" s="34"/>
      <c r="E3" s="34"/>
    </row>
    <row r="4" spans="1:5" s="1" customFormat="1" ht="15.75" x14ac:dyDescent="0.25">
      <c r="A4" s="21" t="s">
        <v>13</v>
      </c>
      <c r="B4" s="4"/>
      <c r="C4" s="4"/>
      <c r="D4" s="35" t="s">
        <v>55</v>
      </c>
      <c r="E4" s="35"/>
    </row>
    <row r="5" spans="1:5" x14ac:dyDescent="0.25">
      <c r="A5" s="26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ht="17.25" customHeight="1" x14ac:dyDescent="0.25">
      <c r="A7" s="30" t="s">
        <v>25</v>
      </c>
      <c r="B7" s="30"/>
      <c r="C7" s="30"/>
      <c r="D7" s="30"/>
      <c r="E7" s="30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36" t="s">
        <v>26</v>
      </c>
      <c r="B9" s="36"/>
      <c r="C9" s="36"/>
      <c r="D9" s="36"/>
      <c r="E9" s="36"/>
    </row>
    <row r="10" spans="1:5" ht="26.25" customHeight="1" x14ac:dyDescent="0.25">
      <c r="A10" s="39" t="s">
        <v>14</v>
      </c>
      <c r="B10" s="40"/>
      <c r="C10" s="40"/>
      <c r="D10" s="40"/>
      <c r="E10" s="40"/>
    </row>
    <row r="11" spans="1:5" ht="30.75" customHeight="1" x14ac:dyDescent="0.25">
      <c r="A11" s="36" t="s">
        <v>27</v>
      </c>
      <c r="B11" s="36"/>
      <c r="C11" s="36"/>
      <c r="D11" s="36"/>
      <c r="E11" s="36"/>
    </row>
    <row r="12" spans="1:5" ht="18.7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6" t="s">
        <v>22</v>
      </c>
      <c r="B13" s="36"/>
      <c r="C13" s="36"/>
      <c r="D13" s="36"/>
      <c r="E13" s="36"/>
    </row>
    <row r="14" spans="1:5" x14ac:dyDescent="0.25">
      <c r="A14" s="38" t="s">
        <v>2</v>
      </c>
      <c r="B14" s="41"/>
      <c r="C14" s="41"/>
      <c r="D14" s="41"/>
      <c r="E14" s="41"/>
    </row>
    <row r="15" spans="1:5" x14ac:dyDescent="0.25">
      <c r="A15" s="36" t="s">
        <v>47</v>
      </c>
      <c r="B15" s="36"/>
      <c r="C15" s="36"/>
      <c r="D15" s="36"/>
      <c r="E15" s="36"/>
    </row>
    <row r="16" spans="1:5" x14ac:dyDescent="0.25">
      <c r="A16" s="38" t="s">
        <v>16</v>
      </c>
      <c r="B16" s="41"/>
      <c r="C16" s="41"/>
      <c r="D16" s="41"/>
      <c r="E16" s="41"/>
    </row>
    <row r="17" spans="1:8" ht="28.15" customHeight="1" x14ac:dyDescent="0.25">
      <c r="A17" s="36" t="s">
        <v>17</v>
      </c>
      <c r="B17" s="36"/>
      <c r="C17" s="36"/>
      <c r="D17" s="36"/>
      <c r="E17" s="36"/>
    </row>
    <row r="18" spans="1:8" ht="60.6" customHeight="1" x14ac:dyDescent="0.25">
      <c r="A18" s="36" t="s">
        <v>28</v>
      </c>
      <c r="B18" s="36"/>
      <c r="C18" s="36"/>
      <c r="D18" s="36"/>
      <c r="E18" s="36"/>
    </row>
    <row r="19" spans="1:8" ht="33.75" customHeight="1" x14ac:dyDescent="0.25">
      <c r="A19" s="37" t="s">
        <v>29</v>
      </c>
      <c r="B19" s="37"/>
      <c r="C19" s="37"/>
      <c r="D19" s="37"/>
      <c r="E19" s="37"/>
    </row>
    <row r="20" spans="1:8" x14ac:dyDescent="0.25">
      <c r="A20" s="37"/>
      <c r="B20" s="37"/>
      <c r="C20" s="37"/>
      <c r="D20" s="37"/>
      <c r="E20" s="37"/>
      <c r="F20" s="2">
        <v>277.8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42</v>
      </c>
      <c r="B22" s="8" t="s">
        <v>40</v>
      </c>
      <c r="C22" s="3" t="s">
        <v>4</v>
      </c>
      <c r="D22" s="3">
        <v>13.19</v>
      </c>
      <c r="E22" s="7">
        <f>D22*F20*G20</f>
        <v>10992.545999999998</v>
      </c>
    </row>
    <row r="23" spans="1:8" x14ac:dyDescent="0.25">
      <c r="A23" s="6" t="s">
        <v>41</v>
      </c>
      <c r="B23" s="8" t="s">
        <v>23</v>
      </c>
      <c r="C23" s="3" t="s">
        <v>4</v>
      </c>
      <c r="D23" s="3">
        <v>3.9</v>
      </c>
      <c r="E23" s="7">
        <f>D23*F20*3</f>
        <v>3250.26</v>
      </c>
    </row>
    <row r="24" spans="1:8" x14ac:dyDescent="0.25">
      <c r="A24" s="6" t="s">
        <v>32</v>
      </c>
      <c r="B24" s="8" t="s">
        <v>56</v>
      </c>
      <c r="C24" s="3" t="s">
        <v>34</v>
      </c>
      <c r="D24" s="3"/>
      <c r="E24" s="7">
        <v>1521.9</v>
      </c>
    </row>
    <row r="25" spans="1:8" ht="31.5" x14ac:dyDescent="0.25">
      <c r="A25" s="24" t="s">
        <v>61</v>
      </c>
      <c r="B25" s="8" t="s">
        <v>60</v>
      </c>
      <c r="C25" s="3" t="s">
        <v>44</v>
      </c>
      <c r="D25" s="3">
        <v>4</v>
      </c>
      <c r="E25" s="7">
        <f>235.95*D25</f>
        <v>943.8</v>
      </c>
    </row>
    <row r="26" spans="1:8" ht="15.75" x14ac:dyDescent="0.25">
      <c r="A26" s="27"/>
      <c r="B26" s="8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SUM(E22:E25)</f>
        <v>16708.505999999998</v>
      </c>
    </row>
    <row r="29" spans="1:8" ht="29.25" customHeight="1" x14ac:dyDescent="0.25">
      <c r="A29" s="43" t="s">
        <v>62</v>
      </c>
      <c r="B29" s="43"/>
      <c r="C29" s="43"/>
      <c r="D29" s="43"/>
      <c r="E29" s="43"/>
    </row>
    <row r="30" spans="1:8" ht="29.25" customHeight="1" x14ac:dyDescent="0.25">
      <c r="A30" s="36" t="s">
        <v>21</v>
      </c>
      <c r="B30" s="36"/>
      <c r="C30" s="36"/>
      <c r="D30" s="36"/>
      <c r="E30" s="36"/>
    </row>
    <row r="31" spans="1:8" ht="18" customHeight="1" x14ac:dyDescent="0.25">
      <c r="A31" s="36" t="s">
        <v>20</v>
      </c>
      <c r="B31" s="36"/>
      <c r="C31" s="36"/>
      <c r="D31" s="36"/>
      <c r="E31" s="36"/>
      <c r="F31" s="13"/>
      <c r="G31" s="13"/>
      <c r="H31" s="14"/>
    </row>
    <row r="32" spans="1:8" ht="36.75" customHeight="1" x14ac:dyDescent="0.25">
      <c r="A32" s="36" t="s">
        <v>30</v>
      </c>
      <c r="B32" s="36"/>
      <c r="C32" s="36"/>
      <c r="D32" s="36"/>
      <c r="E32" s="36"/>
    </row>
    <row r="33" spans="1:5" x14ac:dyDescent="0.25">
      <c r="A33" s="36" t="s">
        <v>18</v>
      </c>
      <c r="B33" s="36"/>
      <c r="C33" s="36"/>
      <c r="D33" s="36"/>
      <c r="E33" s="36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36" t="s">
        <v>18</v>
      </c>
      <c r="B35" s="36"/>
      <c r="C35" s="36"/>
      <c r="D35" s="36"/>
      <c r="E35" s="36"/>
    </row>
    <row r="36" spans="1:5" x14ac:dyDescent="0.25">
      <c r="A36" s="45" t="s">
        <v>51</v>
      </c>
      <c r="B36" s="45"/>
      <c r="C36" s="45"/>
      <c r="D36" s="45"/>
      <c r="E36" s="45"/>
    </row>
    <row r="37" spans="1:5" x14ac:dyDescent="0.25">
      <c r="B37" s="42" t="s">
        <v>19</v>
      </c>
      <c r="C37" s="42"/>
      <c r="D37" s="42"/>
      <c r="E37" s="5" t="s">
        <v>6</v>
      </c>
    </row>
    <row r="38" spans="1:5" x14ac:dyDescent="0.25">
      <c r="A38" s="25"/>
      <c r="B38" s="25"/>
      <c r="C38" s="25"/>
      <c r="D38" s="25"/>
      <c r="E38" s="25"/>
    </row>
    <row r="39" spans="1:5" x14ac:dyDescent="0.25">
      <c r="A39" s="45" t="s">
        <v>31</v>
      </c>
      <c r="B39" s="45"/>
      <c r="C39" s="45"/>
      <c r="D39" s="45"/>
      <c r="E39" s="45"/>
    </row>
    <row r="40" spans="1:5" x14ac:dyDescent="0.25">
      <c r="B40" s="42" t="s">
        <v>19</v>
      </c>
      <c r="C40" s="42"/>
      <c r="D40" s="42"/>
      <c r="E40" s="5" t="s">
        <v>6</v>
      </c>
    </row>
    <row r="42" spans="1:5" x14ac:dyDescent="0.25">
      <c r="A42" s="2" t="s">
        <v>52</v>
      </c>
    </row>
    <row r="43" spans="1:5" x14ac:dyDescent="0.25">
      <c r="A43" s="13" t="s">
        <v>35</v>
      </c>
    </row>
    <row r="44" spans="1:5" x14ac:dyDescent="0.25">
      <c r="A44" s="2" t="s">
        <v>39</v>
      </c>
      <c r="B44" s="15">
        <f>'1КВ'!B48</f>
        <v>-7421.485999999999</v>
      </c>
    </row>
    <row r="45" spans="1:5" x14ac:dyDescent="0.25">
      <c r="A45" s="17" t="s">
        <v>43</v>
      </c>
      <c r="B45" s="16"/>
    </row>
    <row r="46" spans="1:5" x14ac:dyDescent="0.25">
      <c r="A46" s="2" t="s">
        <v>36</v>
      </c>
      <c r="B46" s="16">
        <v>15759.63</v>
      </c>
    </row>
    <row r="47" spans="1:5" x14ac:dyDescent="0.25">
      <c r="A47" s="2" t="s">
        <v>53</v>
      </c>
      <c r="B47" s="16">
        <f>150*3</f>
        <v>450</v>
      </c>
    </row>
    <row r="48" spans="1:5" ht="27.75" x14ac:dyDescent="0.25">
      <c r="A48" s="19" t="s">
        <v>38</v>
      </c>
      <c r="B48" s="16">
        <f>E27</f>
        <v>16708.505999999998</v>
      </c>
    </row>
    <row r="49" spans="1:2" x14ac:dyDescent="0.25">
      <c r="A49" s="13" t="s">
        <v>37</v>
      </c>
      <c r="B49" s="18">
        <f>B44+B46+B47-B48</f>
        <v>-7920.3619999999974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0" zoomScaleSheetLayoutView="100" workbookViewId="0">
      <selection activeCell="B47" sqref="B47"/>
    </sheetView>
  </sheetViews>
  <sheetFormatPr defaultColWidth="9.140625" defaultRowHeight="15" x14ac:dyDescent="0.2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31" t="s">
        <v>11</v>
      </c>
      <c r="B1" s="31"/>
      <c r="C1" s="31"/>
      <c r="D1" s="31"/>
      <c r="E1" s="31"/>
    </row>
    <row r="2" spans="1:5" ht="39.75" customHeight="1" x14ac:dyDescent="0.25">
      <c r="A2" s="32" t="s">
        <v>12</v>
      </c>
      <c r="B2" s="33"/>
      <c r="C2" s="33"/>
      <c r="D2" s="33"/>
      <c r="E2" s="33"/>
    </row>
    <row r="3" spans="1:5" x14ac:dyDescent="0.25">
      <c r="A3" s="34" t="s">
        <v>57</v>
      </c>
      <c r="B3" s="34"/>
      <c r="C3" s="34"/>
      <c r="D3" s="34"/>
      <c r="E3" s="34"/>
    </row>
    <row r="4" spans="1:5" s="1" customFormat="1" ht="15.75" x14ac:dyDescent="0.25">
      <c r="A4" s="21" t="s">
        <v>13</v>
      </c>
      <c r="B4" s="4"/>
      <c r="C4" s="4"/>
      <c r="D4" s="35" t="s">
        <v>58</v>
      </c>
      <c r="E4" s="35"/>
    </row>
    <row r="5" spans="1:5" x14ac:dyDescent="0.25">
      <c r="A5" s="26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ht="17.25" customHeight="1" x14ac:dyDescent="0.25">
      <c r="A7" s="30" t="s">
        <v>25</v>
      </c>
      <c r="B7" s="30"/>
      <c r="C7" s="30"/>
      <c r="D7" s="30"/>
      <c r="E7" s="30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36" t="s">
        <v>26</v>
      </c>
      <c r="B9" s="36"/>
      <c r="C9" s="36"/>
      <c r="D9" s="36"/>
      <c r="E9" s="36"/>
    </row>
    <row r="10" spans="1:5" ht="26.25" customHeight="1" x14ac:dyDescent="0.25">
      <c r="A10" s="39" t="s">
        <v>14</v>
      </c>
      <c r="B10" s="40"/>
      <c r="C10" s="40"/>
      <c r="D10" s="40"/>
      <c r="E10" s="40"/>
    </row>
    <row r="11" spans="1:5" ht="30.75" customHeight="1" x14ac:dyDescent="0.25">
      <c r="A11" s="36" t="s">
        <v>27</v>
      </c>
      <c r="B11" s="36"/>
      <c r="C11" s="36"/>
      <c r="D11" s="36"/>
      <c r="E11" s="36"/>
    </row>
    <row r="12" spans="1:5" ht="18.7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6" t="s">
        <v>22</v>
      </c>
      <c r="B13" s="36"/>
      <c r="C13" s="36"/>
      <c r="D13" s="36"/>
      <c r="E13" s="36"/>
    </row>
    <row r="14" spans="1:5" x14ac:dyDescent="0.25">
      <c r="A14" s="38" t="s">
        <v>2</v>
      </c>
      <c r="B14" s="41"/>
      <c r="C14" s="41"/>
      <c r="D14" s="41"/>
      <c r="E14" s="41"/>
    </row>
    <row r="15" spans="1:5" x14ac:dyDescent="0.25">
      <c r="A15" s="36" t="s">
        <v>47</v>
      </c>
      <c r="B15" s="36"/>
      <c r="C15" s="36"/>
      <c r="D15" s="36"/>
      <c r="E15" s="36"/>
    </row>
    <row r="16" spans="1:5" x14ac:dyDescent="0.25">
      <c r="A16" s="38" t="s">
        <v>16</v>
      </c>
      <c r="B16" s="41"/>
      <c r="C16" s="41"/>
      <c r="D16" s="41"/>
      <c r="E16" s="41"/>
    </row>
    <row r="17" spans="1:8" ht="28.15" customHeight="1" x14ac:dyDescent="0.25">
      <c r="A17" s="36" t="s">
        <v>17</v>
      </c>
      <c r="B17" s="36"/>
      <c r="C17" s="36"/>
      <c r="D17" s="36"/>
      <c r="E17" s="36"/>
    </row>
    <row r="18" spans="1:8" ht="60.6" customHeight="1" x14ac:dyDescent="0.25">
      <c r="A18" s="36" t="s">
        <v>28</v>
      </c>
      <c r="B18" s="36"/>
      <c r="C18" s="36"/>
      <c r="D18" s="36"/>
      <c r="E18" s="36"/>
    </row>
    <row r="19" spans="1:8" ht="33.75" customHeight="1" x14ac:dyDescent="0.25">
      <c r="A19" s="37" t="s">
        <v>29</v>
      </c>
      <c r="B19" s="37"/>
      <c r="C19" s="37"/>
      <c r="D19" s="37"/>
      <c r="E19" s="37"/>
    </row>
    <row r="20" spans="1:8" x14ac:dyDescent="0.25">
      <c r="A20" s="37"/>
      <c r="B20" s="37"/>
      <c r="C20" s="37"/>
      <c r="D20" s="37"/>
      <c r="E20" s="37"/>
      <c r="F20" s="2">
        <v>277.8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42</v>
      </c>
      <c r="B22" s="8" t="s">
        <v>40</v>
      </c>
      <c r="C22" s="3" t="s">
        <v>4</v>
      </c>
      <c r="D22" s="3">
        <v>14.75</v>
      </c>
      <c r="E22" s="7">
        <f>D22*F20*G20</f>
        <v>12292.650000000001</v>
      </c>
    </row>
    <row r="23" spans="1:8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D23*F20*3</f>
        <v>3633.6240000000003</v>
      </c>
    </row>
    <row r="24" spans="1:8" x14ac:dyDescent="0.25">
      <c r="A24" s="6" t="s">
        <v>32</v>
      </c>
      <c r="B24" s="8" t="s">
        <v>59</v>
      </c>
      <c r="C24" s="3" t="s">
        <v>34</v>
      </c>
      <c r="D24" s="3"/>
      <c r="E24" s="7">
        <v>267</v>
      </c>
    </row>
    <row r="25" spans="1:8" ht="15.75" x14ac:dyDescent="0.25">
      <c r="A25" s="24"/>
      <c r="B25" s="8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16193.274000000001</v>
      </c>
    </row>
    <row r="28" spans="1:8" ht="29.25" customHeight="1" x14ac:dyDescent="0.25">
      <c r="A28" s="43" t="s">
        <v>63</v>
      </c>
      <c r="B28" s="43"/>
      <c r="C28" s="43"/>
      <c r="D28" s="43"/>
      <c r="E28" s="43"/>
    </row>
    <row r="29" spans="1:8" ht="29.25" customHeight="1" x14ac:dyDescent="0.25">
      <c r="A29" s="36" t="s">
        <v>21</v>
      </c>
      <c r="B29" s="36"/>
      <c r="C29" s="36"/>
      <c r="D29" s="36"/>
      <c r="E29" s="36"/>
    </row>
    <row r="30" spans="1:8" ht="18" customHeight="1" x14ac:dyDescent="0.25">
      <c r="A30" s="36" t="s">
        <v>20</v>
      </c>
      <c r="B30" s="36"/>
      <c r="C30" s="36"/>
      <c r="D30" s="36"/>
      <c r="E30" s="36"/>
      <c r="F30" s="13"/>
      <c r="G30" s="13"/>
      <c r="H30" s="14"/>
    </row>
    <row r="31" spans="1:8" ht="36.75" customHeight="1" x14ac:dyDescent="0.25">
      <c r="A31" s="36" t="s">
        <v>30</v>
      </c>
      <c r="B31" s="36"/>
      <c r="C31" s="36"/>
      <c r="D31" s="36"/>
      <c r="E31" s="36"/>
    </row>
    <row r="32" spans="1:8" x14ac:dyDescent="0.25">
      <c r="A32" s="36" t="s">
        <v>18</v>
      </c>
      <c r="B32" s="36"/>
      <c r="C32" s="36"/>
      <c r="D32" s="36"/>
      <c r="E32" s="36"/>
    </row>
    <row r="33" spans="1:5" x14ac:dyDescent="0.25">
      <c r="A33" s="44" t="s">
        <v>5</v>
      </c>
      <c r="B33" s="44"/>
      <c r="C33" s="44"/>
      <c r="D33" s="44"/>
      <c r="E33" s="44"/>
    </row>
    <row r="34" spans="1:5" x14ac:dyDescent="0.25">
      <c r="A34" s="36" t="s">
        <v>18</v>
      </c>
      <c r="B34" s="36"/>
      <c r="C34" s="36"/>
      <c r="D34" s="36"/>
      <c r="E34" s="36"/>
    </row>
    <row r="35" spans="1:5" x14ac:dyDescent="0.25">
      <c r="A35" s="45" t="s">
        <v>51</v>
      </c>
      <c r="B35" s="45"/>
      <c r="C35" s="45"/>
      <c r="D35" s="45"/>
      <c r="E35" s="45"/>
    </row>
    <row r="36" spans="1:5" x14ac:dyDescent="0.25">
      <c r="B36" s="42" t="s">
        <v>19</v>
      </c>
      <c r="C36" s="42"/>
      <c r="D36" s="42"/>
      <c r="E36" s="5" t="s">
        <v>6</v>
      </c>
    </row>
    <row r="37" spans="1:5" x14ac:dyDescent="0.25">
      <c r="A37" s="25"/>
      <c r="B37" s="25"/>
      <c r="C37" s="25"/>
      <c r="D37" s="25"/>
      <c r="E37" s="25"/>
    </row>
    <row r="38" spans="1:5" x14ac:dyDescent="0.25">
      <c r="A38" s="45" t="s">
        <v>31</v>
      </c>
      <c r="B38" s="45"/>
      <c r="C38" s="45"/>
      <c r="D38" s="45"/>
      <c r="E38" s="45"/>
    </row>
    <row r="39" spans="1:5" x14ac:dyDescent="0.25">
      <c r="B39" s="42" t="s">
        <v>19</v>
      </c>
      <c r="C39" s="42"/>
      <c r="D39" s="42"/>
      <c r="E39" s="5" t="s">
        <v>6</v>
      </c>
    </row>
    <row r="41" spans="1:5" x14ac:dyDescent="0.25">
      <c r="A41" s="2" t="s">
        <v>52</v>
      </c>
    </row>
    <row r="42" spans="1:5" x14ac:dyDescent="0.25">
      <c r="A42" s="13" t="s">
        <v>35</v>
      </c>
    </row>
    <row r="43" spans="1:5" x14ac:dyDescent="0.25">
      <c r="A43" s="2" t="s">
        <v>39</v>
      </c>
      <c r="B43" s="15">
        <f>'2кв'!B49</f>
        <v>-7920.3619999999974</v>
      </c>
    </row>
    <row r="44" spans="1:5" x14ac:dyDescent="0.25">
      <c r="A44" s="17" t="s">
        <v>64</v>
      </c>
      <c r="B44" s="16"/>
    </row>
    <row r="45" spans="1:5" x14ac:dyDescent="0.25">
      <c r="A45" s="2" t="s">
        <v>36</v>
      </c>
      <c r="B45" s="16">
        <v>17009.73</v>
      </c>
    </row>
    <row r="46" spans="1:5" x14ac:dyDescent="0.25">
      <c r="A46" s="2" t="s">
        <v>53</v>
      </c>
      <c r="B46" s="16">
        <f>150*3</f>
        <v>450</v>
      </c>
    </row>
    <row r="47" spans="1:5" ht="27.75" x14ac:dyDescent="0.25">
      <c r="A47" s="19" t="s">
        <v>38</v>
      </c>
      <c r="B47" s="16">
        <f>E26</f>
        <v>16193.274000000001</v>
      </c>
    </row>
    <row r="48" spans="1:5" x14ac:dyDescent="0.25">
      <c r="A48" s="13" t="s">
        <v>37</v>
      </c>
      <c r="B48" s="18">
        <f>B43+B45+B46-B47</f>
        <v>-6653.905999999999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31" zoomScaleSheetLayoutView="100" workbookViewId="0">
      <selection activeCell="B46" sqref="B46"/>
    </sheetView>
  </sheetViews>
  <sheetFormatPr defaultColWidth="9.140625" defaultRowHeight="15" x14ac:dyDescent="0.2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31" t="s">
        <v>11</v>
      </c>
      <c r="B1" s="31"/>
      <c r="C1" s="31"/>
      <c r="D1" s="31"/>
      <c r="E1" s="31"/>
    </row>
    <row r="2" spans="1:5" ht="39.75" customHeight="1" x14ac:dyDescent="0.25">
      <c r="A2" s="32" t="s">
        <v>12</v>
      </c>
      <c r="B2" s="33"/>
      <c r="C2" s="33"/>
      <c r="D2" s="33"/>
      <c r="E2" s="33"/>
    </row>
    <row r="3" spans="1:5" x14ac:dyDescent="0.25">
      <c r="A3" s="34" t="s">
        <v>88</v>
      </c>
      <c r="B3" s="34"/>
      <c r="C3" s="34"/>
      <c r="D3" s="34"/>
      <c r="E3" s="34"/>
    </row>
    <row r="4" spans="1:5" s="1" customFormat="1" ht="15.75" x14ac:dyDescent="0.25">
      <c r="A4" s="21" t="s">
        <v>13</v>
      </c>
      <c r="B4" s="4"/>
      <c r="C4" s="4"/>
      <c r="D4" s="74"/>
      <c r="E4" s="74" t="s">
        <v>89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ht="17.25" customHeight="1" x14ac:dyDescent="0.25">
      <c r="A7" s="30" t="s">
        <v>25</v>
      </c>
      <c r="B7" s="30"/>
      <c r="C7" s="30"/>
      <c r="D7" s="30"/>
      <c r="E7" s="30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36" t="s">
        <v>26</v>
      </c>
      <c r="B9" s="36"/>
      <c r="C9" s="36"/>
      <c r="D9" s="36"/>
      <c r="E9" s="36"/>
    </row>
    <row r="10" spans="1:5" ht="26.25" customHeight="1" x14ac:dyDescent="0.25">
      <c r="A10" s="39" t="s">
        <v>14</v>
      </c>
      <c r="B10" s="40"/>
      <c r="C10" s="40"/>
      <c r="D10" s="40"/>
      <c r="E10" s="40"/>
    </row>
    <row r="11" spans="1:5" ht="30.75" customHeight="1" x14ac:dyDescent="0.25">
      <c r="A11" s="36" t="s">
        <v>27</v>
      </c>
      <c r="B11" s="36"/>
      <c r="C11" s="36"/>
      <c r="D11" s="36"/>
      <c r="E11" s="36"/>
    </row>
    <row r="12" spans="1:5" ht="18.7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6" t="s">
        <v>22</v>
      </c>
      <c r="B13" s="36"/>
      <c r="C13" s="36"/>
      <c r="D13" s="36"/>
      <c r="E13" s="36"/>
    </row>
    <row r="14" spans="1:5" x14ac:dyDescent="0.25">
      <c r="A14" s="38" t="s">
        <v>2</v>
      </c>
      <c r="B14" s="41"/>
      <c r="C14" s="41"/>
      <c r="D14" s="41"/>
      <c r="E14" s="41"/>
    </row>
    <row r="15" spans="1:5" x14ac:dyDescent="0.25">
      <c r="A15" s="36" t="s">
        <v>47</v>
      </c>
      <c r="B15" s="36"/>
      <c r="C15" s="36"/>
      <c r="D15" s="36"/>
      <c r="E15" s="36"/>
    </row>
    <row r="16" spans="1:5" x14ac:dyDescent="0.25">
      <c r="A16" s="38" t="s">
        <v>16</v>
      </c>
      <c r="B16" s="41"/>
      <c r="C16" s="41"/>
      <c r="D16" s="41"/>
      <c r="E16" s="41"/>
    </row>
    <row r="17" spans="1:8" ht="28.15" customHeight="1" x14ac:dyDescent="0.25">
      <c r="A17" s="36" t="s">
        <v>17</v>
      </c>
      <c r="B17" s="36"/>
      <c r="C17" s="36"/>
      <c r="D17" s="36"/>
      <c r="E17" s="36"/>
    </row>
    <row r="18" spans="1:8" ht="60.6" customHeight="1" x14ac:dyDescent="0.25">
      <c r="A18" s="36" t="s">
        <v>28</v>
      </c>
      <c r="B18" s="36"/>
      <c r="C18" s="36"/>
      <c r="D18" s="36"/>
      <c r="E18" s="36"/>
    </row>
    <row r="19" spans="1:8" ht="33.75" customHeight="1" x14ac:dyDescent="0.25">
      <c r="A19" s="37" t="s">
        <v>29</v>
      </c>
      <c r="B19" s="37"/>
      <c r="C19" s="37"/>
      <c r="D19" s="37"/>
      <c r="E19" s="37"/>
    </row>
    <row r="20" spans="1:8" x14ac:dyDescent="0.25">
      <c r="A20" s="37"/>
      <c r="B20" s="37"/>
      <c r="C20" s="37"/>
      <c r="D20" s="37"/>
      <c r="E20" s="37"/>
      <c r="F20" s="2">
        <v>277.8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42</v>
      </c>
      <c r="B22" s="8" t="s">
        <v>40</v>
      </c>
      <c r="C22" s="3" t="s">
        <v>4</v>
      </c>
      <c r="D22" s="3">
        <v>14.75</v>
      </c>
      <c r="E22" s="7">
        <f>D22*F20*G20</f>
        <v>12292.650000000001</v>
      </c>
    </row>
    <row r="23" spans="1:8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D23*F20*3</f>
        <v>3633.6240000000003</v>
      </c>
    </row>
    <row r="24" spans="1:8" x14ac:dyDescent="0.25">
      <c r="A24" s="6" t="s">
        <v>32</v>
      </c>
      <c r="B24" s="8" t="s">
        <v>90</v>
      </c>
      <c r="C24" s="3" t="s">
        <v>34</v>
      </c>
      <c r="D24" s="3"/>
      <c r="E24" s="7">
        <v>0</v>
      </c>
    </row>
    <row r="25" spans="1:8" ht="15.75" x14ac:dyDescent="0.25">
      <c r="A25" s="24"/>
      <c r="B25" s="8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15926.274000000001</v>
      </c>
    </row>
    <row r="28" spans="1:8" ht="29.25" customHeight="1" x14ac:dyDescent="0.25">
      <c r="A28" s="43" t="s">
        <v>91</v>
      </c>
      <c r="B28" s="43"/>
      <c r="C28" s="43"/>
      <c r="D28" s="43"/>
      <c r="E28" s="43"/>
    </row>
    <row r="29" spans="1:8" ht="29.25" customHeight="1" x14ac:dyDescent="0.25">
      <c r="A29" s="36" t="s">
        <v>21</v>
      </c>
      <c r="B29" s="36"/>
      <c r="C29" s="36"/>
      <c r="D29" s="36"/>
      <c r="E29" s="36"/>
    </row>
    <row r="30" spans="1:8" ht="18" customHeight="1" x14ac:dyDescent="0.25">
      <c r="A30" s="36" t="s">
        <v>20</v>
      </c>
      <c r="B30" s="36"/>
      <c r="C30" s="36"/>
      <c r="D30" s="36"/>
      <c r="E30" s="36"/>
      <c r="F30" s="13"/>
      <c r="G30" s="13"/>
      <c r="H30" s="14"/>
    </row>
    <row r="31" spans="1:8" ht="36.75" customHeight="1" x14ac:dyDescent="0.25">
      <c r="A31" s="36" t="s">
        <v>30</v>
      </c>
      <c r="B31" s="36"/>
      <c r="C31" s="36"/>
      <c r="D31" s="36"/>
      <c r="E31" s="36"/>
    </row>
    <row r="32" spans="1:8" x14ac:dyDescent="0.25">
      <c r="A32" s="36" t="s">
        <v>18</v>
      </c>
      <c r="B32" s="36"/>
      <c r="C32" s="36"/>
      <c r="D32" s="36"/>
      <c r="E32" s="36"/>
    </row>
    <row r="33" spans="1:5" x14ac:dyDescent="0.25">
      <c r="A33" s="44" t="s">
        <v>5</v>
      </c>
      <c r="B33" s="44"/>
      <c r="C33" s="44"/>
      <c r="D33" s="44"/>
      <c r="E33" s="44"/>
    </row>
    <row r="34" spans="1:5" x14ac:dyDescent="0.25">
      <c r="A34" s="36" t="s">
        <v>18</v>
      </c>
      <c r="B34" s="36"/>
      <c r="C34" s="36"/>
      <c r="D34" s="36"/>
      <c r="E34" s="36"/>
    </row>
    <row r="35" spans="1:5" x14ac:dyDescent="0.25">
      <c r="A35" s="45" t="s">
        <v>51</v>
      </c>
      <c r="B35" s="45"/>
      <c r="C35" s="45"/>
      <c r="D35" s="45"/>
      <c r="E35" s="45"/>
    </row>
    <row r="36" spans="1:5" x14ac:dyDescent="0.25">
      <c r="B36" s="42" t="s">
        <v>19</v>
      </c>
      <c r="C36" s="42"/>
      <c r="D36" s="42"/>
      <c r="E36" s="5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45" t="s">
        <v>31</v>
      </c>
      <c r="B38" s="45"/>
      <c r="C38" s="45"/>
      <c r="D38" s="45"/>
      <c r="E38" s="45"/>
    </row>
    <row r="39" spans="1:5" x14ac:dyDescent="0.25">
      <c r="B39" s="42" t="s">
        <v>19</v>
      </c>
      <c r="C39" s="42"/>
      <c r="D39" s="42"/>
      <c r="E39" s="5" t="s">
        <v>6</v>
      </c>
    </row>
    <row r="41" spans="1:5" x14ac:dyDescent="0.25">
      <c r="A41" s="2" t="s">
        <v>52</v>
      </c>
    </row>
    <row r="42" spans="1:5" x14ac:dyDescent="0.25">
      <c r="A42" s="13" t="s">
        <v>35</v>
      </c>
    </row>
    <row r="43" spans="1:5" x14ac:dyDescent="0.25">
      <c r="A43" s="2" t="s">
        <v>39</v>
      </c>
      <c r="B43" s="15">
        <f>'3кв'!B48</f>
        <v>-6653.905999999999</v>
      </c>
    </row>
    <row r="44" spans="1:5" x14ac:dyDescent="0.25">
      <c r="A44" s="17" t="s">
        <v>64</v>
      </c>
      <c r="B44" s="16"/>
    </row>
    <row r="45" spans="1:5" x14ac:dyDescent="0.25">
      <c r="A45" s="2" t="s">
        <v>36</v>
      </c>
      <c r="B45" s="16">
        <v>17634.78</v>
      </c>
    </row>
    <row r="46" spans="1:5" x14ac:dyDescent="0.25">
      <c r="A46" s="2" t="s">
        <v>53</v>
      </c>
      <c r="B46" s="16">
        <f>150*3</f>
        <v>450</v>
      </c>
    </row>
    <row r="47" spans="1:5" ht="27.75" x14ac:dyDescent="0.25">
      <c r="A47" s="19" t="s">
        <v>38</v>
      </c>
      <c r="B47" s="16">
        <f>E26</f>
        <v>15926.274000000001</v>
      </c>
    </row>
    <row r="48" spans="1:5" x14ac:dyDescent="0.25">
      <c r="A48" s="13" t="s">
        <v>37</v>
      </c>
      <c r="B48" s="18">
        <f>B43+B45+B46-B47</f>
        <v>-4495.4000000000015</v>
      </c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7" zoomScaleSheetLayoutView="100" workbookViewId="0">
      <selection activeCell="F24" sqref="F24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46" t="s">
        <v>65</v>
      </c>
      <c r="B1" s="46"/>
      <c r="C1" s="46"/>
      <c r="D1" s="47"/>
    </row>
    <row r="2" spans="1:5" ht="15.75" x14ac:dyDescent="0.25">
      <c r="A2" s="48" t="s">
        <v>66</v>
      </c>
      <c r="B2" s="48"/>
      <c r="C2" s="48"/>
      <c r="D2" s="49"/>
    </row>
    <row r="3" spans="1:5" ht="15.75" x14ac:dyDescent="0.25">
      <c r="A3" s="48" t="s">
        <v>67</v>
      </c>
      <c r="B3" s="48"/>
      <c r="C3" s="48"/>
      <c r="D3" s="49"/>
    </row>
    <row r="4" spans="1:5" ht="15.75" x14ac:dyDescent="0.25">
      <c r="A4" s="46" t="s">
        <v>92</v>
      </c>
      <c r="B4" s="46"/>
      <c r="C4" s="46"/>
      <c r="D4" s="47"/>
    </row>
    <row r="5" spans="1:5" ht="15.75" x14ac:dyDescent="0.25">
      <c r="A5" s="50"/>
      <c r="B5" s="50"/>
      <c r="C5" s="50"/>
      <c r="D5" s="1"/>
    </row>
    <row r="6" spans="1:5" ht="15.75" x14ac:dyDescent="0.25">
      <c r="A6" s="49"/>
      <c r="B6" s="51" t="s">
        <v>68</v>
      </c>
      <c r="C6" s="52">
        <f>'1КВ'!B43</f>
        <v>-9535.4599999999991</v>
      </c>
      <c r="D6" s="53"/>
    </row>
    <row r="7" spans="1:5" ht="15.75" x14ac:dyDescent="0.25">
      <c r="A7" s="54" t="s">
        <v>69</v>
      </c>
      <c r="B7" s="51" t="s">
        <v>93</v>
      </c>
      <c r="C7" s="52"/>
      <c r="D7" s="53"/>
    </row>
    <row r="8" spans="1:5" ht="15.75" x14ac:dyDescent="0.25">
      <c r="B8" s="55" t="s">
        <v>70</v>
      </c>
      <c r="C8" s="56">
        <f>'1КВ'!B45+'2кв'!B46+'3кв'!B45+'4кв'!B45</f>
        <v>66163.76999999999</v>
      </c>
      <c r="D8" s="57"/>
    </row>
    <row r="9" spans="1:5" ht="30" x14ac:dyDescent="0.25">
      <c r="B9" s="20" t="s">
        <v>71</v>
      </c>
      <c r="C9" s="56">
        <f>'1КВ'!B46+'2кв'!B47+'3кв'!B46+'4кв'!B46</f>
        <v>2700</v>
      </c>
      <c r="D9" s="57"/>
    </row>
    <row r="10" spans="1:5" ht="15.75" x14ac:dyDescent="0.25">
      <c r="A10" s="58"/>
      <c r="B10" s="55" t="s">
        <v>72</v>
      </c>
      <c r="C10" s="59">
        <f>SUM(C8:C9)</f>
        <v>68863.76999999999</v>
      </c>
      <c r="D10" s="53"/>
    </row>
    <row r="11" spans="1:5" ht="15.75" x14ac:dyDescent="0.25">
      <c r="A11" s="1"/>
      <c r="B11" s="60"/>
      <c r="C11" s="61"/>
      <c r="D11" s="62"/>
    </row>
    <row r="12" spans="1:5" ht="15.75" x14ac:dyDescent="0.25">
      <c r="A12" s="63" t="s">
        <v>73</v>
      </c>
      <c r="B12" s="64" t="s">
        <v>74</v>
      </c>
      <c r="C12" s="56">
        <f>'1КВ'!E22+'2кв'!E22+'3кв'!E22+'4кв'!E22</f>
        <v>46570.392</v>
      </c>
      <c r="D12" s="62"/>
    </row>
    <row r="13" spans="1:5" ht="15.75" x14ac:dyDescent="0.25">
      <c r="A13" s="63"/>
      <c r="B13" s="6" t="s">
        <v>41</v>
      </c>
      <c r="C13" s="56">
        <f>'1КВ'!E23+'2кв'!E23+'3кв'!E23+'4кв'!E23</f>
        <v>13767.768</v>
      </c>
      <c r="D13" s="62"/>
    </row>
    <row r="14" spans="1:5" ht="15.75" x14ac:dyDescent="0.25">
      <c r="A14" s="1"/>
      <c r="B14" s="6" t="s">
        <v>32</v>
      </c>
      <c r="C14" s="56">
        <f>'1КВ'!E24+'2кв'!E24+'3кв'!E24+'4кв'!E24</f>
        <v>1833.9</v>
      </c>
      <c r="D14" s="62"/>
      <c r="E14" s="65"/>
    </row>
    <row r="15" spans="1:5" ht="15.75" x14ac:dyDescent="0.25">
      <c r="A15" s="63"/>
      <c r="B15" s="66" t="s">
        <v>94</v>
      </c>
      <c r="C15" s="56">
        <f>'1КВ'!E25+'2кв'!E25</f>
        <v>1651.6499999999999</v>
      </c>
      <c r="D15" s="62"/>
    </row>
    <row r="16" spans="1:5" ht="15.75" x14ac:dyDescent="0.25">
      <c r="A16" s="63"/>
      <c r="B16" s="67" t="s">
        <v>75</v>
      </c>
      <c r="C16" s="56">
        <f>SUM(C18:C18)</f>
        <v>0</v>
      </c>
      <c r="D16" s="62"/>
    </row>
    <row r="17" spans="1:5" ht="15.75" x14ac:dyDescent="0.25">
      <c r="A17" s="63"/>
      <c r="B17" s="67" t="s">
        <v>76</v>
      </c>
      <c r="C17" s="56"/>
      <c r="D17" s="62"/>
    </row>
    <row r="18" spans="1:5" ht="15.75" x14ac:dyDescent="0.25">
      <c r="A18" s="63"/>
      <c r="B18" s="67"/>
      <c r="C18" s="56"/>
      <c r="D18" s="62"/>
    </row>
    <row r="19" spans="1:5" ht="15.75" x14ac:dyDescent="0.25">
      <c r="A19" s="1"/>
      <c r="B19" s="68" t="s">
        <v>77</v>
      </c>
      <c r="C19" s="59">
        <f>SUM(C12:C16)</f>
        <v>63823.710000000006</v>
      </c>
      <c r="D19" s="62"/>
      <c r="E19" s="65"/>
    </row>
    <row r="20" spans="1:5" ht="15.75" x14ac:dyDescent="0.25">
      <c r="A20" s="1"/>
      <c r="B20" s="69" t="s">
        <v>78</v>
      </c>
      <c r="C20" s="59">
        <f>C6+C10-C19</f>
        <v>-4495.400000000016</v>
      </c>
      <c r="D20" s="62"/>
    </row>
    <row r="21" spans="1:5" ht="15.75" x14ac:dyDescent="0.25">
      <c r="A21" s="1"/>
      <c r="B21" s="54"/>
      <c r="C21" s="54"/>
      <c r="D21" s="62"/>
    </row>
    <row r="22" spans="1:5" ht="15.75" x14ac:dyDescent="0.25">
      <c r="A22" s="1"/>
      <c r="B22" s="70" t="s">
        <v>79</v>
      </c>
      <c r="C22" s="70"/>
      <c r="D22" s="62"/>
    </row>
    <row r="23" spans="1:5" ht="15.75" x14ac:dyDescent="0.25">
      <c r="A23" s="1"/>
      <c r="B23" s="70" t="s">
        <v>80</v>
      </c>
      <c r="C23" s="71">
        <v>5253.21</v>
      </c>
      <c r="D23" s="62"/>
    </row>
    <row r="24" spans="1:5" ht="15.75" x14ac:dyDescent="0.25">
      <c r="A24" s="1"/>
      <c r="B24" s="72" t="s">
        <v>81</v>
      </c>
      <c r="C24" s="73">
        <v>5878.26</v>
      </c>
      <c r="D24" s="62"/>
    </row>
    <row r="25" spans="1:5" ht="15.75" x14ac:dyDescent="0.25">
      <c r="A25" s="1"/>
      <c r="B25" s="70" t="s">
        <v>82</v>
      </c>
      <c r="C25" s="71">
        <f>C24-C23</f>
        <v>625.05000000000018</v>
      </c>
      <c r="D25" s="62"/>
    </row>
    <row r="26" spans="1:5" ht="15.75" x14ac:dyDescent="0.25">
      <c r="A26" s="1"/>
      <c r="B26" s="54"/>
      <c r="C26" s="54"/>
      <c r="D26" s="62"/>
    </row>
    <row r="27" spans="1:5" ht="15.75" x14ac:dyDescent="0.25">
      <c r="A27" s="1"/>
      <c r="B27" s="54"/>
      <c r="C27" s="54"/>
      <c r="D27" s="62"/>
    </row>
    <row r="28" spans="1:5" ht="15.75" x14ac:dyDescent="0.25">
      <c r="A28" s="1"/>
      <c r="B28" s="54"/>
      <c r="C28" s="54"/>
      <c r="D28" s="62"/>
    </row>
    <row r="29" spans="1:5" ht="15.75" x14ac:dyDescent="0.25">
      <c r="A29" s="1"/>
      <c r="B29" s="54"/>
      <c r="C29" s="54"/>
      <c r="D29" s="62"/>
    </row>
    <row r="30" spans="1:5" ht="15.75" x14ac:dyDescent="0.25">
      <c r="A30" s="1" t="s">
        <v>83</v>
      </c>
      <c r="B30" s="54" t="s">
        <v>84</v>
      </c>
      <c r="C30" s="54"/>
      <c r="D30" s="62"/>
    </row>
    <row r="31" spans="1:5" ht="15.75" x14ac:dyDescent="0.25">
      <c r="A31" s="1"/>
      <c r="B31" s="54" t="s">
        <v>85</v>
      </c>
      <c r="C31" s="54"/>
      <c r="D31" s="62"/>
    </row>
    <row r="32" spans="1:5" ht="15.75" x14ac:dyDescent="0.25">
      <c r="A32" s="1"/>
      <c r="B32" s="54" t="s">
        <v>86</v>
      </c>
      <c r="C32" s="54"/>
      <c r="D32" s="62"/>
    </row>
    <row r="33" spans="1:4" ht="15.75" x14ac:dyDescent="0.25">
      <c r="A33" s="1"/>
      <c r="B33" s="54"/>
      <c r="C33" s="54"/>
      <c r="D33" s="62"/>
    </row>
    <row r="34" spans="1:4" ht="15.75" x14ac:dyDescent="0.25">
      <c r="A34" s="1"/>
      <c r="B34" s="54"/>
      <c r="C34" s="54"/>
      <c r="D34" s="62"/>
    </row>
    <row r="35" spans="1:4" ht="15.75" x14ac:dyDescent="0.25">
      <c r="A35" s="1"/>
      <c r="B35" s="54" t="s">
        <v>87</v>
      </c>
      <c r="C35" s="54"/>
      <c r="D35" s="62"/>
    </row>
    <row r="36" spans="1:4" ht="15.75" x14ac:dyDescent="0.25">
      <c r="A36" s="1"/>
      <c r="B36" s="54"/>
      <c r="C36" s="54"/>
      <c r="D36" s="62"/>
    </row>
    <row r="37" spans="1:4" ht="15.75" x14ac:dyDescent="0.25">
      <c r="A37" s="1"/>
      <c r="B37" s="54"/>
      <c r="C37" s="54"/>
      <c r="D37" s="62"/>
    </row>
    <row r="38" spans="1:4" ht="15.75" x14ac:dyDescent="0.25">
      <c r="A38" s="1"/>
      <c r="B38" s="54"/>
      <c r="C38" s="54"/>
      <c r="D38" s="62"/>
    </row>
    <row r="39" spans="1:4" ht="15.75" x14ac:dyDescent="0.25">
      <c r="A39" s="1"/>
      <c r="B39" s="54"/>
      <c r="C39" s="54"/>
      <c r="D39" s="62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2024-02-21T11:57:19Z</dcterms:modified>
</cp:coreProperties>
</file>